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t Brass 2024\"/>
    </mc:Choice>
  </mc:AlternateContent>
  <xr:revisionPtr revIDLastSave="0" documentId="13_ncr:1_{40DEB4FF-298A-4C26-AC04-1F8BFDE451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5" i="1" l="1"/>
  <c r="S37" i="1" s="1"/>
  <c r="S40" i="1" s="1"/>
  <c r="Z38" i="1"/>
  <c r="Z35" i="1"/>
  <c r="Z32" i="1"/>
  <c r="Z37" i="1" s="1"/>
  <c r="S32" i="1"/>
  <c r="J34" i="1"/>
  <c r="H26" i="1"/>
  <c r="A13" i="1"/>
  <c r="Z40" i="1" l="1"/>
  <c r="H13" i="1"/>
  <c r="Q34" i="1" l="1"/>
</calcChain>
</file>

<file path=xl/sharedStrings.xml><?xml version="1.0" encoding="utf-8"?>
<sst xmlns="http://schemas.openxmlformats.org/spreadsheetml/2006/main" count="91" uniqueCount="81">
  <si>
    <t>MARTLESHAM BRASS</t>
  </si>
  <si>
    <t>Registered Charity No. 1100922</t>
  </si>
  <si>
    <t>CASH FUNDS</t>
  </si>
  <si>
    <t>£</t>
  </si>
  <si>
    <t>Barclays Bank plc</t>
  </si>
  <si>
    <t>Business Saver Account</t>
  </si>
  <si>
    <t>Cash in Hand</t>
  </si>
  <si>
    <t>ASSETS RETAINED FOR THE CHARITY'S OWN USE</t>
  </si>
  <si>
    <t>Instruments</t>
  </si>
  <si>
    <t>Uniforms</t>
  </si>
  <si>
    <t>RECEIPTS</t>
  </si>
  <si>
    <t>Subscriptions</t>
  </si>
  <si>
    <t>Engagement Fees</t>
  </si>
  <si>
    <t>HM Revenue &amp; Customs - Gift Aid Tax Refund</t>
  </si>
  <si>
    <t>Coffee and Carols</t>
  </si>
  <si>
    <t>Bank Interest</t>
  </si>
  <si>
    <t>PAYMENTS</t>
  </si>
  <si>
    <t>Hire of Rehearsal/Concert Halls</t>
  </si>
  <si>
    <t>Donations</t>
  </si>
  <si>
    <t>Instrument Repairs</t>
  </si>
  <si>
    <t>Purchase of New Instruments</t>
  </si>
  <si>
    <t>NET RECEIPTS/PAYMENTS</t>
  </si>
  <si>
    <t>Storage Charges for Music, Instruments &amp; Trailer</t>
  </si>
  <si>
    <t xml:space="preserve">Current Account </t>
  </si>
  <si>
    <t>Fund Raising Expenses/PayPal Charges</t>
  </si>
  <si>
    <t>Gifts</t>
  </si>
  <si>
    <t>Trailer</t>
  </si>
  <si>
    <t xml:space="preserve">This is a stock of new and second-hand uniform held by the band </t>
  </si>
  <si>
    <t>and has been valued at the figure shown.</t>
  </si>
  <si>
    <t xml:space="preserve">New Moon - Band Aid Insurance Refund </t>
  </si>
  <si>
    <t>Smile Amazon</t>
  </si>
  <si>
    <t>Music and Compositions</t>
  </si>
  <si>
    <t>Safeguarding/Membership Fees &amp; Subscriptions</t>
  </si>
  <si>
    <t xml:space="preserve">                           Training &amp; Licences</t>
  </si>
  <si>
    <t>Credit Card Charges</t>
  </si>
  <si>
    <t>Postages and Stationery</t>
  </si>
  <si>
    <t>SURPLUS/DEFICIT</t>
  </si>
  <si>
    <t>Approved on behalf of the Trustees</t>
  </si>
  <si>
    <t>Donations/Sundry Income</t>
  </si>
  <si>
    <t>Concert Raffles</t>
  </si>
  <si>
    <t>Tea and Tunes</t>
  </si>
  <si>
    <t>Uniform</t>
  </si>
  <si>
    <t xml:space="preserve">Performing Rights Society Fees </t>
  </si>
  <si>
    <t xml:space="preserve">For insurance purposes the value of all the instruments on an 'new for old' basis </t>
  </si>
  <si>
    <t>During the year the following instruments were purchased:</t>
  </si>
  <si>
    <t>Games Afternoon</t>
  </si>
  <si>
    <t>Trophies and Awards</t>
  </si>
  <si>
    <t>Les Neish - Fee &amp; Hotel Expenses</t>
  </si>
  <si>
    <t>Equipment and Small Instrument Purchases</t>
  </si>
  <si>
    <t>STATEMENT OF ASSETS AND LIABILITIES AS AT 31ST DECEMBER 2024</t>
  </si>
  <si>
    <t xml:space="preserve">The band owns over 166  instruments which the Trustees have valued  </t>
  </si>
  <si>
    <t>at £156,531</t>
  </si>
  <si>
    <t>Besson Sovereign BBb Bass Tuba</t>
  </si>
  <si>
    <t>John Packer JP273 Baritone Horn</t>
  </si>
  <si>
    <t>Trailer for moving/storing instruments and other equipment.</t>
  </si>
  <si>
    <t>Insured at cost</t>
  </si>
  <si>
    <t>RECEIPTS AND PAYMENTS FOR THE YEAR ENDED 31ST DECEMBER 2024</t>
  </si>
  <si>
    <t>(Cash &amp; Contactless 2024)</t>
  </si>
  <si>
    <t>Bonus Ball (Net of prizes paid out)</t>
  </si>
  <si>
    <t>Quiz Nights/Beetle &amp; Bingo/Music Quiz</t>
  </si>
  <si>
    <t xml:space="preserve">Concert Ticket Sales (includes joint concert with </t>
  </si>
  <si>
    <t>Suffolk Singers)</t>
  </si>
  <si>
    <t xml:space="preserve">New Wolsey Theatre Pantomime tickets sold </t>
  </si>
  <si>
    <t>to members</t>
  </si>
  <si>
    <t>Carolling Collections (Contactless 2023)</t>
  </si>
  <si>
    <t>Euro Football Prediction Competition - Entrance Fees</t>
  </si>
  <si>
    <t>Concert Refreshments</t>
  </si>
  <si>
    <t>Martlesham Parish Council - Grant</t>
  </si>
  <si>
    <t xml:space="preserve">Suffolk Singers - Balance of share of Joint Concert </t>
  </si>
  <si>
    <t>Ticket Sales</t>
  </si>
  <si>
    <t>New Wolsey Theatre Pantomime Tickets</t>
  </si>
  <si>
    <t>Euro Football Prediction Competition - Prizes</t>
  </si>
  <si>
    <t>Cash Funds at 1st January 2023/24</t>
  </si>
  <si>
    <t>Cash Funds as at 31st December 2023/24</t>
  </si>
  <si>
    <t>Carolling Collections/Donations/Christmas Card</t>
  </si>
  <si>
    <t>is £201,070. Sheet Music is insured for £15,000</t>
  </si>
  <si>
    <t>Trombone Conn 88H Bb/F Symphony Edition</t>
  </si>
  <si>
    <t>New Moon - Insurance Premium (Net of Band Aid</t>
  </si>
  <si>
    <t>Premium Refund)</t>
  </si>
  <si>
    <t>M C Aldous</t>
  </si>
  <si>
    <t>on 4th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</si>
</sst>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8" formatCode="&quot;£&quot;#,##0.00;[Red]\-&quot;£&quot;#,##0.00"/>
    <numFmt numFmtId="164" formatCode="_-[$£-809]* #,##0.00_-;\-[$£-809]* #,##0.00_-;_-[$£-809]* &quot;-&quot;??_-;_-@_-"/>
    <numFmt numFmtId="165" formatCode="[$£-809]#,##0.00"/>
    <numFmt numFmtId="166" formatCode="&quot;£&quot;#,##0.00"/>
  </numFmts>
  <fonts count="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0" xfId="0" applyNumberFormat="1"/>
    <xf numFmtId="164" fontId="3" fillId="0" borderId="1" xfId="0" applyNumberFormat="1" applyFont="1" applyBorder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164" fontId="3" fillId="0" borderId="1" xfId="0" applyNumberFormat="1" applyFont="1" applyBorder="1"/>
    <xf numFmtId="2" fontId="0" fillId="0" borderId="3" xfId="0" applyNumberFormat="1" applyBorder="1"/>
    <xf numFmtId="0" fontId="5" fillId="0" borderId="0" xfId="0" applyFont="1"/>
    <xf numFmtId="2" fontId="5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164" fontId="3" fillId="0" borderId="0" xfId="0" applyNumberFormat="1" applyFont="1"/>
    <xf numFmtId="165" fontId="0" fillId="0" borderId="0" xfId="0" applyNumberFormat="1"/>
    <xf numFmtId="165" fontId="3" fillId="0" borderId="1" xfId="0" applyNumberFormat="1" applyFont="1" applyBorder="1"/>
    <xf numFmtId="7" fontId="3" fillId="0" borderId="2" xfId="0" applyNumberFormat="1" applyFont="1" applyBorder="1" applyAlignment="1">
      <alignment horizontal="right"/>
    </xf>
    <xf numFmtId="166" fontId="3" fillId="0" borderId="2" xfId="0" applyNumberFormat="1" applyFont="1" applyBorder="1" applyAlignment="1">
      <alignment horizontal="right"/>
    </xf>
    <xf numFmtId="8" fontId="3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topLeftCell="A39" workbookViewId="0">
      <selection activeCell="D47" sqref="D47"/>
    </sheetView>
  </sheetViews>
  <sheetFormatPr defaultRowHeight="12.75" x14ac:dyDescent="0.2"/>
  <cols>
    <col min="1" max="1" width="11.28515625" bestFit="1" customWidth="1"/>
    <col min="8" max="8" width="11.28515625" bestFit="1" customWidth="1"/>
    <col min="10" max="10" width="11.28515625" bestFit="1" customWidth="1"/>
    <col min="15" max="15" width="9.140625" customWidth="1"/>
    <col min="16" max="16" width="9.28515625" customWidth="1"/>
    <col min="17" max="17" width="11.28515625" bestFit="1" customWidth="1"/>
    <col min="19" max="19" width="11.28515625" bestFit="1" customWidth="1"/>
    <col min="26" max="26" width="11.28515625" bestFit="1" customWidth="1"/>
  </cols>
  <sheetData>
    <row r="1" spans="1:26" x14ac:dyDescent="0.2">
      <c r="B1" s="1" t="s">
        <v>0</v>
      </c>
      <c r="K1" s="1" t="s">
        <v>0</v>
      </c>
      <c r="T1" s="1" t="s">
        <v>0</v>
      </c>
    </row>
    <row r="2" spans="1:26" x14ac:dyDescent="0.2">
      <c r="B2" t="s">
        <v>1</v>
      </c>
      <c r="K2" t="s">
        <v>1</v>
      </c>
      <c r="T2" t="s">
        <v>1</v>
      </c>
    </row>
    <row r="4" spans="1:26" x14ac:dyDescent="0.2">
      <c r="B4" s="1" t="s">
        <v>49</v>
      </c>
      <c r="K4" s="5" t="s">
        <v>56</v>
      </c>
      <c r="T4" s="5" t="s">
        <v>56</v>
      </c>
    </row>
    <row r="6" spans="1:26" x14ac:dyDescent="0.2">
      <c r="A6" s="7">
        <v>2023</v>
      </c>
      <c r="B6" s="1" t="s">
        <v>2</v>
      </c>
      <c r="H6" s="7">
        <v>2024</v>
      </c>
      <c r="J6" s="7">
        <v>2023</v>
      </c>
      <c r="K6" s="24" t="s">
        <v>10</v>
      </c>
      <c r="L6" s="24"/>
      <c r="M6" s="24"/>
      <c r="N6" s="24"/>
      <c r="O6" s="24"/>
      <c r="P6" s="24"/>
      <c r="Q6" s="7">
        <v>2024</v>
      </c>
      <c r="S6" s="7">
        <v>2023</v>
      </c>
      <c r="T6" s="24" t="s">
        <v>16</v>
      </c>
      <c r="U6" s="24"/>
      <c r="V6" s="24"/>
      <c r="W6" s="24"/>
      <c r="X6" s="24"/>
      <c r="Y6" s="24"/>
      <c r="Z6" s="7">
        <v>2024</v>
      </c>
    </row>
    <row r="7" spans="1:26" x14ac:dyDescent="0.2">
      <c r="A7" s="7" t="s">
        <v>3</v>
      </c>
      <c r="B7" s="1"/>
      <c r="H7" s="7" t="s">
        <v>3</v>
      </c>
      <c r="J7" s="7" t="s">
        <v>3</v>
      </c>
      <c r="Q7" s="7" t="s">
        <v>3</v>
      </c>
      <c r="S7" s="7" t="s">
        <v>3</v>
      </c>
      <c r="Z7" s="7" t="s">
        <v>3</v>
      </c>
    </row>
    <row r="8" spans="1:26" x14ac:dyDescent="0.2">
      <c r="B8" t="s">
        <v>4</v>
      </c>
      <c r="J8" s="7"/>
      <c r="Q8" s="7"/>
    </row>
    <row r="9" spans="1:26" x14ac:dyDescent="0.2">
      <c r="A9" s="3">
        <v>6677.3</v>
      </c>
      <c r="C9" s="2" t="s">
        <v>5</v>
      </c>
      <c r="H9" s="3">
        <v>4119.3</v>
      </c>
      <c r="J9" s="3">
        <v>6273.4</v>
      </c>
      <c r="L9" t="s">
        <v>11</v>
      </c>
      <c r="Q9" s="3">
        <v>6357.72</v>
      </c>
      <c r="S9" s="3">
        <v>2875</v>
      </c>
      <c r="U9" t="s">
        <v>17</v>
      </c>
      <c r="Z9" s="3">
        <v>3130</v>
      </c>
    </row>
    <row r="10" spans="1:26" x14ac:dyDescent="0.2">
      <c r="A10">
        <v>962.98</v>
      </c>
      <c r="C10" t="s">
        <v>23</v>
      </c>
      <c r="H10" s="3">
        <v>1446.7</v>
      </c>
      <c r="J10" s="3">
        <v>590.35</v>
      </c>
      <c r="L10" s="10" t="s">
        <v>74</v>
      </c>
      <c r="Q10" s="3">
        <v>1277.69</v>
      </c>
      <c r="S10" s="3">
        <v>1276.48</v>
      </c>
      <c r="U10" t="s">
        <v>77</v>
      </c>
      <c r="Z10" s="3">
        <v>1252.08</v>
      </c>
    </row>
    <row r="11" spans="1:26" x14ac:dyDescent="0.2">
      <c r="A11">
        <v>96.47</v>
      </c>
      <c r="B11" t="s">
        <v>6</v>
      </c>
      <c r="H11">
        <v>101.67</v>
      </c>
      <c r="J11" s="3"/>
      <c r="L11" s="10" t="s">
        <v>57</v>
      </c>
      <c r="Q11" s="3"/>
      <c r="S11" s="3"/>
      <c r="U11" s="10"/>
      <c r="X11" t="s">
        <v>78</v>
      </c>
      <c r="Z11" s="3"/>
    </row>
    <row r="12" spans="1:26" x14ac:dyDescent="0.2">
      <c r="J12" s="3">
        <v>0</v>
      </c>
      <c r="L12" s="10" t="s">
        <v>64</v>
      </c>
      <c r="Q12" s="3">
        <v>115</v>
      </c>
      <c r="S12" s="3">
        <v>1455.62</v>
      </c>
      <c r="U12" s="10" t="s">
        <v>31</v>
      </c>
      <c r="Z12" s="3">
        <v>1540.6</v>
      </c>
    </row>
    <row r="13" spans="1:26" ht="13.5" thickBot="1" x14ac:dyDescent="0.25">
      <c r="A13" s="8">
        <f>SUM(A9:A11)</f>
        <v>7736.7500000000009</v>
      </c>
      <c r="H13" s="4">
        <f>SUM(H9:H11)</f>
        <v>5667.67</v>
      </c>
      <c r="J13" s="3">
        <v>473</v>
      </c>
      <c r="L13" s="10" t="s">
        <v>38</v>
      </c>
      <c r="Q13" s="3">
        <v>450.8</v>
      </c>
      <c r="S13" s="3">
        <v>630</v>
      </c>
      <c r="U13" t="s">
        <v>18</v>
      </c>
      <c r="Z13" s="3">
        <v>525</v>
      </c>
    </row>
    <row r="14" spans="1:26" ht="13.5" thickTop="1" x14ac:dyDescent="0.2">
      <c r="A14" s="6"/>
      <c r="H14" s="6"/>
      <c r="J14" s="3">
        <v>990</v>
      </c>
      <c r="L14" t="s">
        <v>12</v>
      </c>
      <c r="Q14" s="3">
        <v>730</v>
      </c>
      <c r="S14" s="3">
        <v>238.6</v>
      </c>
      <c r="U14" t="s">
        <v>19</v>
      </c>
      <c r="Z14" s="3">
        <v>796.74</v>
      </c>
    </row>
    <row r="15" spans="1:26" x14ac:dyDescent="0.2">
      <c r="A15" s="3"/>
      <c r="J15" s="3">
        <v>752.5</v>
      </c>
      <c r="L15" s="10" t="s">
        <v>58</v>
      </c>
      <c r="Q15" s="3">
        <v>852.5</v>
      </c>
      <c r="S15" s="3">
        <v>410.87</v>
      </c>
      <c r="U15" s="10" t="s">
        <v>48</v>
      </c>
      <c r="Z15" s="3">
        <v>558.30999999999995</v>
      </c>
    </row>
    <row r="16" spans="1:26" x14ac:dyDescent="0.2">
      <c r="A16" s="3"/>
      <c r="B16" s="5" t="s">
        <v>7</v>
      </c>
      <c r="J16" s="3">
        <v>1306.51</v>
      </c>
      <c r="L16" t="s">
        <v>13</v>
      </c>
      <c r="Q16" s="3">
        <v>1283.8</v>
      </c>
      <c r="S16" s="3"/>
      <c r="U16" s="10" t="s">
        <v>32</v>
      </c>
      <c r="Z16" s="3"/>
    </row>
    <row r="17" spans="1:26" x14ac:dyDescent="0.2">
      <c r="A17" s="3"/>
      <c r="B17" s="5" t="s">
        <v>8</v>
      </c>
      <c r="J17" s="3">
        <v>280.13</v>
      </c>
      <c r="L17" t="s">
        <v>14</v>
      </c>
      <c r="Q17" s="3">
        <v>432.14</v>
      </c>
      <c r="S17" s="3">
        <v>430.8</v>
      </c>
      <c r="U17" s="10" t="s">
        <v>33</v>
      </c>
      <c r="Z17" s="3">
        <v>535.75</v>
      </c>
    </row>
    <row r="18" spans="1:26" x14ac:dyDescent="0.2">
      <c r="A18" s="3"/>
      <c r="B18" s="11" t="s">
        <v>50</v>
      </c>
      <c r="J18" s="3">
        <v>221.69</v>
      </c>
      <c r="L18" s="10" t="s">
        <v>40</v>
      </c>
      <c r="Q18" s="3">
        <v>192.83</v>
      </c>
      <c r="S18" s="3">
        <v>239.78</v>
      </c>
      <c r="U18" s="10" t="s">
        <v>42</v>
      </c>
      <c r="Z18" s="3">
        <v>263.76</v>
      </c>
    </row>
    <row r="19" spans="1:26" x14ac:dyDescent="0.2">
      <c r="A19" s="3"/>
      <c r="B19" s="11" t="s">
        <v>51</v>
      </c>
      <c r="J19" s="3">
        <v>68.22</v>
      </c>
      <c r="L19" t="s">
        <v>15</v>
      </c>
      <c r="Q19" s="3">
        <v>92</v>
      </c>
      <c r="S19" s="3">
        <v>2400</v>
      </c>
      <c r="U19" t="s">
        <v>22</v>
      </c>
      <c r="Z19" s="3">
        <v>2450</v>
      </c>
    </row>
    <row r="20" spans="1:26" x14ac:dyDescent="0.2">
      <c r="A20" s="3"/>
      <c r="B20" s="10" t="s">
        <v>43</v>
      </c>
      <c r="J20" s="3">
        <v>84.95</v>
      </c>
      <c r="L20" s="10" t="s">
        <v>29</v>
      </c>
      <c r="Q20" s="3">
        <v>0</v>
      </c>
      <c r="S20" s="3">
        <v>5.8</v>
      </c>
      <c r="U20" s="10" t="s">
        <v>24</v>
      </c>
      <c r="Z20" s="3">
        <v>32.880000000000003</v>
      </c>
    </row>
    <row r="21" spans="1:26" x14ac:dyDescent="0.2">
      <c r="B21" s="10" t="s">
        <v>75</v>
      </c>
      <c r="J21" s="3">
        <v>275</v>
      </c>
      <c r="L21" s="10" t="s">
        <v>59</v>
      </c>
      <c r="Q21" s="3">
        <v>216</v>
      </c>
      <c r="S21" s="3">
        <v>13.45</v>
      </c>
      <c r="U21" s="10" t="s">
        <v>34</v>
      </c>
      <c r="Z21" s="3">
        <v>19.86</v>
      </c>
    </row>
    <row r="22" spans="1:26" x14ac:dyDescent="0.2">
      <c r="A22" s="3"/>
      <c r="B22" s="10" t="s">
        <v>44</v>
      </c>
      <c r="J22" s="3">
        <v>73.41</v>
      </c>
      <c r="L22" s="10" t="s">
        <v>30</v>
      </c>
      <c r="Q22" s="3">
        <v>0</v>
      </c>
      <c r="S22" s="3">
        <v>41.5</v>
      </c>
      <c r="U22" s="10" t="s">
        <v>25</v>
      </c>
      <c r="Z22" s="3">
        <v>0</v>
      </c>
    </row>
    <row r="23" spans="1:26" x14ac:dyDescent="0.2">
      <c r="B23" s="10" t="s">
        <v>52</v>
      </c>
      <c r="H23" s="15">
        <v>3200</v>
      </c>
      <c r="J23" s="3">
        <v>980</v>
      </c>
      <c r="L23" s="10" t="s">
        <v>60</v>
      </c>
      <c r="Q23" s="3">
        <v>2323</v>
      </c>
      <c r="S23" s="3">
        <v>24.68</v>
      </c>
      <c r="U23" s="10" t="s">
        <v>35</v>
      </c>
      <c r="Z23" s="3">
        <v>3.45</v>
      </c>
    </row>
    <row r="24" spans="1:26" x14ac:dyDescent="0.2">
      <c r="A24" s="14"/>
      <c r="B24" s="10" t="s">
        <v>53</v>
      </c>
      <c r="H24" s="15">
        <v>756</v>
      </c>
      <c r="N24" t="s">
        <v>61</v>
      </c>
      <c r="S24" s="3">
        <v>275</v>
      </c>
      <c r="U24" s="10" t="s">
        <v>46</v>
      </c>
      <c r="Z24" s="3">
        <v>299</v>
      </c>
    </row>
    <row r="25" spans="1:26" x14ac:dyDescent="0.2">
      <c r="A25" s="14"/>
      <c r="B25" s="10" t="s">
        <v>76</v>
      </c>
      <c r="H25" s="15">
        <v>2150</v>
      </c>
      <c r="J25" s="3">
        <v>730</v>
      </c>
      <c r="L25" s="10" t="s">
        <v>39</v>
      </c>
      <c r="Q25" s="3">
        <v>1058</v>
      </c>
      <c r="S25" s="3">
        <v>0</v>
      </c>
      <c r="U25" s="10" t="s">
        <v>41</v>
      </c>
      <c r="Z25" s="3">
        <v>629.92999999999995</v>
      </c>
    </row>
    <row r="26" spans="1:26" ht="13.5" thickBot="1" x14ac:dyDescent="0.25">
      <c r="A26" s="17">
        <v>2925</v>
      </c>
      <c r="B26" s="10"/>
      <c r="H26" s="16">
        <f>SUM(H23:H25)</f>
        <v>6106</v>
      </c>
      <c r="J26" s="3">
        <v>68</v>
      </c>
      <c r="L26" s="10" t="s">
        <v>45</v>
      </c>
      <c r="Q26" s="3">
        <v>0</v>
      </c>
      <c r="S26" s="3">
        <v>750</v>
      </c>
      <c r="U26" s="10" t="s">
        <v>47</v>
      </c>
      <c r="Z26" s="3">
        <v>0</v>
      </c>
    </row>
    <row r="27" spans="1:26" ht="13.5" thickTop="1" x14ac:dyDescent="0.2">
      <c r="A27" s="14"/>
      <c r="B27" s="10"/>
      <c r="H27" s="13"/>
      <c r="J27" s="3">
        <v>0</v>
      </c>
      <c r="L27" s="10" t="s">
        <v>62</v>
      </c>
      <c r="Q27" s="3">
        <v>522</v>
      </c>
      <c r="S27" s="3">
        <v>0</v>
      </c>
      <c r="U27" s="10" t="s">
        <v>68</v>
      </c>
      <c r="Z27" s="3">
        <v>155.88999999999999</v>
      </c>
    </row>
    <row r="28" spans="1:26" x14ac:dyDescent="0.2">
      <c r="O28" t="s">
        <v>63</v>
      </c>
      <c r="X28" t="s">
        <v>69</v>
      </c>
    </row>
    <row r="29" spans="1:26" x14ac:dyDescent="0.2">
      <c r="B29" s="5" t="s">
        <v>26</v>
      </c>
      <c r="J29" s="3">
        <v>0</v>
      </c>
      <c r="L29" t="s">
        <v>65</v>
      </c>
      <c r="Q29" s="3">
        <v>310</v>
      </c>
      <c r="S29" s="3">
        <v>0</v>
      </c>
      <c r="U29" t="s">
        <v>70</v>
      </c>
      <c r="Z29" s="3">
        <v>522</v>
      </c>
    </row>
    <row r="30" spans="1:26" x14ac:dyDescent="0.2">
      <c r="B30" s="10" t="s">
        <v>54</v>
      </c>
      <c r="J30" s="3">
        <v>0</v>
      </c>
      <c r="L30" t="s">
        <v>66</v>
      </c>
      <c r="Q30" s="3">
        <v>219.71</v>
      </c>
      <c r="U30" t="s">
        <v>71</v>
      </c>
      <c r="Z30" s="3">
        <v>155.02000000000001</v>
      </c>
    </row>
    <row r="31" spans="1:26" ht="13.5" thickBot="1" x14ac:dyDescent="0.25">
      <c r="A31" s="3"/>
      <c r="B31" s="10" t="s">
        <v>55</v>
      </c>
      <c r="G31" s="10"/>
      <c r="H31" s="23">
        <v>2760</v>
      </c>
      <c r="J31" s="3">
        <v>0</v>
      </c>
      <c r="L31" t="s">
        <v>67</v>
      </c>
      <c r="Q31" s="3">
        <v>474</v>
      </c>
    </row>
    <row r="32" spans="1:26" ht="14.25" thickTop="1" thickBot="1" x14ac:dyDescent="0.25">
      <c r="A32" s="3"/>
      <c r="B32" s="10"/>
      <c r="I32" s="3"/>
      <c r="J32" s="3"/>
      <c r="Q32" s="3"/>
      <c r="S32" s="8">
        <f>SUM(S9:S30)</f>
        <v>11067.58</v>
      </c>
      <c r="Z32" s="8">
        <f>SUM(Z9:Z30)</f>
        <v>12870.27</v>
      </c>
    </row>
    <row r="33" spans="1:26" ht="13.5" thickTop="1" x14ac:dyDescent="0.2">
      <c r="A33" s="3"/>
      <c r="J33" s="19"/>
      <c r="Q33" s="3"/>
    </row>
    <row r="34" spans="1:26" ht="13.5" thickBot="1" x14ac:dyDescent="0.25">
      <c r="A34" s="3"/>
      <c r="B34" s="5" t="s">
        <v>9</v>
      </c>
      <c r="J34" s="20">
        <f>SUM(J9:J33)</f>
        <v>13167.16</v>
      </c>
      <c r="Q34" s="8">
        <f>SUM(Q9:Q33)</f>
        <v>16907.189999999999</v>
      </c>
    </row>
    <row r="35" spans="1:26" ht="13.5" thickTop="1" x14ac:dyDescent="0.2">
      <c r="B35" s="10" t="s">
        <v>27</v>
      </c>
      <c r="J35" s="18"/>
      <c r="S35" s="3">
        <f>J34-S32</f>
        <v>2099.58</v>
      </c>
      <c r="U35" s="10" t="s">
        <v>36</v>
      </c>
      <c r="Z35" s="3">
        <f>Q34-Z32</f>
        <v>4036.9199999999983</v>
      </c>
    </row>
    <row r="36" spans="1:26" ht="13.5" thickBot="1" x14ac:dyDescent="0.25">
      <c r="A36" s="21">
        <v>1595.15</v>
      </c>
      <c r="B36" s="10" t="s">
        <v>28</v>
      </c>
      <c r="H36" s="22">
        <v>1656.32</v>
      </c>
      <c r="S36" s="9">
        <v>2925</v>
      </c>
      <c r="U36" t="s">
        <v>20</v>
      </c>
      <c r="Z36" s="9">
        <v>6106</v>
      </c>
    </row>
    <row r="37" spans="1:26" ht="13.5" thickTop="1" x14ac:dyDescent="0.2">
      <c r="S37" s="3">
        <f>S35-S36</f>
        <v>-825.42000000000007</v>
      </c>
      <c r="T37" s="3"/>
      <c r="U37" t="s">
        <v>21</v>
      </c>
      <c r="Z37" s="3">
        <f>Z35-Z36</f>
        <v>-2069.0800000000017</v>
      </c>
    </row>
    <row r="38" spans="1:26" x14ac:dyDescent="0.2">
      <c r="S38" s="3">
        <v>8562.17</v>
      </c>
      <c r="U38" s="10" t="s">
        <v>72</v>
      </c>
      <c r="Z38" s="3">
        <f>A13</f>
        <v>7736.7500000000009</v>
      </c>
    </row>
    <row r="39" spans="1:26" x14ac:dyDescent="0.2">
      <c r="H39" s="12"/>
      <c r="S39" s="3"/>
      <c r="Z39" s="3"/>
    </row>
    <row r="40" spans="1:26" ht="13.5" thickBot="1" x14ac:dyDescent="0.25">
      <c r="A40" s="3"/>
      <c r="S40" s="8">
        <f>S37+S38</f>
        <v>7736.75</v>
      </c>
      <c r="U40" s="10" t="s">
        <v>73</v>
      </c>
      <c r="Z40" s="8">
        <f>Z37+Z38</f>
        <v>5667.6699999999992</v>
      </c>
    </row>
    <row r="41" spans="1:26" ht="13.5" thickTop="1" x14ac:dyDescent="0.2">
      <c r="A41" s="3"/>
    </row>
    <row r="42" spans="1:26" x14ac:dyDescent="0.2">
      <c r="A42" s="3"/>
    </row>
    <row r="44" spans="1:26" ht="15.75" customHeight="1" x14ac:dyDescent="0.2">
      <c r="A44" s="3"/>
    </row>
    <row r="45" spans="1:26" x14ac:dyDescent="0.2">
      <c r="A45" s="3"/>
      <c r="B45" s="10" t="s">
        <v>37</v>
      </c>
    </row>
    <row r="46" spans="1:26" x14ac:dyDescent="0.2">
      <c r="A46" s="3"/>
    </row>
    <row r="47" spans="1:26" x14ac:dyDescent="0.2">
      <c r="A47" s="3"/>
      <c r="B47" t="s">
        <v>79</v>
      </c>
    </row>
    <row r="48" spans="1:26" x14ac:dyDescent="0.2">
      <c r="A48" s="3"/>
    </row>
    <row r="49" spans="1:6" x14ac:dyDescent="0.2">
      <c r="A49" s="3"/>
      <c r="B49" t="s">
        <v>80</v>
      </c>
      <c r="F49">
        <v>2025</v>
      </c>
    </row>
  </sheetData>
  <mergeCells count="2">
    <mergeCell ref="K6:P6"/>
    <mergeCell ref="T6:Y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Howard</dc:creator>
  <cp:lastModifiedBy>Christopher Howard</cp:lastModifiedBy>
  <cp:lastPrinted>2025-02-28T15:37:30Z</cp:lastPrinted>
  <dcterms:created xsi:type="dcterms:W3CDTF">2018-01-15T19:05:34Z</dcterms:created>
  <dcterms:modified xsi:type="dcterms:W3CDTF">2025-03-05T12:15:53Z</dcterms:modified>
</cp:coreProperties>
</file>